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ga\Dropbox\Campaigns\DMinfo\"/>
    </mc:Choice>
  </mc:AlternateContent>
  <xr:revisionPtr revIDLastSave="0" documentId="13_ncr:1_{4F195655-6545-4678-BAE2-D4073ABBAF13}" xr6:coauthVersionLast="47" xr6:coauthVersionMax="47" xr10:uidLastSave="{00000000-0000-0000-0000-000000000000}"/>
  <bookViews>
    <workbookView xWindow="-120" yWindow="-120" windowWidth="29040" windowHeight="15840" activeTab="2" xr2:uid="{DE7A6994-482A-4063-B95D-32624F7D9E44}"/>
  </bookViews>
  <sheets>
    <sheet name="Generator" sheetId="2" r:id="rId1"/>
    <sheet name="EventList" sheetId="1" r:id="rId2"/>
    <sheet name="DomainCalenda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4" i="2"/>
  <c r="B15" i="2"/>
  <c r="B16" i="2"/>
  <c r="A2" i="2"/>
  <c r="C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2" i="1"/>
  <c r="B3" i="2" l="1" a="1"/>
  <c r="B3" i="2" s="1"/>
  <c r="B4" i="2" a="1"/>
  <c r="B4" i="2" s="1"/>
  <c r="B5" i="2" a="1"/>
  <c r="B5" i="2" s="1"/>
  <c r="B2" i="2" a="1"/>
  <c r="B2" i="2" s="1"/>
  <c r="C58" i="1"/>
  <c r="F2" i="2" l="1"/>
  <c r="G2" i="2"/>
  <c r="D2" i="2"/>
  <c r="E2" i="2"/>
  <c r="G3" i="2" l="1" a="1"/>
  <c r="G3" i="2" s="1"/>
  <c r="G4" i="2" s="1" a="1"/>
  <c r="G4" i="2" s="1"/>
  <c r="F3" i="2" a="1"/>
  <c r="F3" i="2" s="1"/>
  <c r="F4" i="2" s="1" a="1"/>
  <c r="F4" i="2" s="1"/>
  <c r="E3" i="2" a="1"/>
  <c r="E3" i="2" s="1"/>
  <c r="E4" i="2" s="1" a="1"/>
  <c r="E4" i="2" s="1"/>
  <c r="E5" i="2" s="1"/>
  <c r="D3" i="2" a="1"/>
  <c r="D3" i="2" s="1"/>
  <c r="D4" i="2" s="1" a="1"/>
  <c r="D4" i="2" s="1"/>
  <c r="D5" i="2" l="1"/>
  <c r="F5" i="2"/>
  <c r="G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<sst xmlns="http://schemas.openxmlformats.org/spreadsheetml/2006/main" count="159" uniqueCount="133">
  <si>
    <t>Event</t>
  </si>
  <si>
    <t>comet</t>
  </si>
  <si>
    <t>celebrity death</t>
  </si>
  <si>
    <t>earthquake</t>
  </si>
  <si>
    <t>minor fire</t>
  </si>
  <si>
    <t>major fire</t>
  </si>
  <si>
    <t>minor flood</t>
  </si>
  <si>
    <t>major flood</t>
  </si>
  <si>
    <t>hurricane</t>
  </si>
  <si>
    <t>market glut</t>
  </si>
  <si>
    <t>market shortage</t>
  </si>
  <si>
    <t>meteor strike</t>
  </si>
  <si>
    <t>meteor shower</t>
  </si>
  <si>
    <t>resouce lost</t>
  </si>
  <si>
    <t>resource gained</t>
  </si>
  <si>
    <t>population increase</t>
  </si>
  <si>
    <t>population decrease</t>
  </si>
  <si>
    <t>sinkhole</t>
  </si>
  <si>
    <t>storm</t>
  </si>
  <si>
    <t>tornado</t>
  </si>
  <si>
    <t>trade route lost</t>
  </si>
  <si>
    <t>trade route gained</t>
  </si>
  <si>
    <t>volcano</t>
  </si>
  <si>
    <t>waterspout</t>
  </si>
  <si>
    <t>whirlpool</t>
  </si>
  <si>
    <t>assassination</t>
  </si>
  <si>
    <t>bandits</t>
  </si>
  <si>
    <t>birth in ruling familu</t>
  </si>
  <si>
    <t>border skirmish</t>
  </si>
  <si>
    <t>cultural discovery</t>
  </si>
  <si>
    <t>insurrection</t>
  </si>
  <si>
    <t>lycanthropy</t>
  </si>
  <si>
    <t>magical happening</t>
  </si>
  <si>
    <t>migration</t>
  </si>
  <si>
    <t>pretender/usurper</t>
  </si>
  <si>
    <t>raiders from other domain</t>
  </si>
  <si>
    <t>minor rebellion</t>
  </si>
  <si>
    <t>resident specialist gained</t>
  </si>
  <si>
    <t>spy ring</t>
  </si>
  <si>
    <t>traitor</t>
  </si>
  <si>
    <t>accidental death of official</t>
  </si>
  <si>
    <t>vip visitor</t>
  </si>
  <si>
    <t>wandering monster(20+ HD)</t>
  </si>
  <si>
    <t>drought</t>
  </si>
  <si>
    <t>feud</t>
  </si>
  <si>
    <t>Domain</t>
  </si>
  <si>
    <t>Date</t>
  </si>
  <si>
    <t>Patriarchate of Threshold</t>
  </si>
  <si>
    <t>Spring AC 1035</t>
  </si>
  <si>
    <t>Spring AC 1036</t>
  </si>
  <si>
    <t>Summer AC 1036</t>
  </si>
  <si>
    <t>Fall AC 1036</t>
  </si>
  <si>
    <t>Winter AC 1036</t>
  </si>
  <si>
    <t>Summer AC 1035</t>
  </si>
  <si>
    <t>Fall AC 1035</t>
  </si>
  <si>
    <t>Winter AC 1035</t>
  </si>
  <si>
    <t>Spring AC 1034</t>
  </si>
  <si>
    <t>Summer AC 1034</t>
  </si>
  <si>
    <t>Fall AC 1034</t>
  </si>
  <si>
    <t>Winter AC 1034</t>
  </si>
  <si>
    <t>wedding festival</t>
  </si>
  <si>
    <t>traveling carnival</t>
  </si>
  <si>
    <t>religious festival</t>
  </si>
  <si>
    <t>grain explosion</t>
  </si>
  <si>
    <t>mine/gas explosion</t>
  </si>
  <si>
    <t>blight(killing crops)</t>
  </si>
  <si>
    <t>plague(killing livestock)</t>
  </si>
  <si>
    <t>plague of locusts(killing crops)</t>
  </si>
  <si>
    <t>plague of rats (eating food stores)</t>
  </si>
  <si>
    <t>plague(human disease)</t>
  </si>
  <si>
    <t>SUM</t>
  </si>
  <si>
    <t>Chance(1-100)</t>
  </si>
  <si>
    <t>Spring</t>
  </si>
  <si>
    <t>Summer</t>
  </si>
  <si>
    <t>Fall</t>
  </si>
  <si>
    <t>Winter</t>
  </si>
  <si>
    <t>Month</t>
  </si>
  <si>
    <t>Days</t>
  </si>
  <si>
    <t>Thaumont</t>
  </si>
  <si>
    <t>Flaurmont</t>
  </si>
  <si>
    <t>Yarthmont</t>
  </si>
  <si>
    <t>Klarmont</t>
  </si>
  <si>
    <t>Felmont</t>
  </si>
  <si>
    <t>Fyrmont</t>
  </si>
  <si>
    <t>Ambyrmont</t>
  </si>
  <si>
    <t>Sviftmont</t>
  </si>
  <si>
    <t>Eirmont</t>
  </si>
  <si>
    <t>Kaldmont</t>
  </si>
  <si>
    <t>Nuwmont</t>
  </si>
  <si>
    <t>Vatermont</t>
  </si>
  <si>
    <t>Grand Duchy of Karameikos</t>
  </si>
  <si>
    <t>Barony of Kelven</t>
  </si>
  <si>
    <t>Barony of Halag</t>
  </si>
  <si>
    <t>Seasons</t>
  </si>
  <si>
    <t># of Events/Year</t>
  </si>
  <si>
    <t>fanatic cult(heresy)</t>
  </si>
  <si>
    <t>Season List</t>
  </si>
  <si>
    <t>Season RN</t>
  </si>
  <si>
    <t>Spring Months</t>
  </si>
  <si>
    <t>Summer Months</t>
  </si>
  <si>
    <t>Fall Months</t>
  </si>
  <si>
    <t>Winter Months</t>
  </si>
  <si>
    <t>Result</t>
  </si>
  <si>
    <t>No Events of Note</t>
  </si>
  <si>
    <t>comet on Fyrmont 21</t>
  </si>
  <si>
    <t>minor flood on Yarthmont 10</t>
  </si>
  <si>
    <t>trade route lost on Ambyrmont 2</t>
  </si>
  <si>
    <t>magical happening on Flaurmont 8</t>
  </si>
  <si>
    <t>spy ring on Eirmont 15</t>
  </si>
  <si>
    <t>storm on Thaumont 3</t>
  </si>
  <si>
    <t>meteor shower on Fyrmont 23</t>
  </si>
  <si>
    <t>market shortage on Sviftmont 19</t>
  </si>
  <si>
    <t>magical happening on Vatermont 10</t>
  </si>
  <si>
    <t>pretender/usurper on Thaumont 15</t>
  </si>
  <si>
    <t>wandering monster(20+ HD) on Fyrmont 18</t>
  </si>
  <si>
    <t>minor fire on Sviftmont 20</t>
  </si>
  <si>
    <t>spy ring on Kaldmont 26</t>
  </si>
  <si>
    <t>comet on Thaumont 21</t>
  </si>
  <si>
    <t>wandering monster(20+ HD) on Ambyrmont 17</t>
  </si>
  <si>
    <t>religious festival on Vatermont 24</t>
  </si>
  <si>
    <t>minor flood on Vatermont 14</t>
  </si>
  <si>
    <t>resident specialist gained on Klarmont 6</t>
  </si>
  <si>
    <t>whirlpool on Flaurmont 27</t>
  </si>
  <si>
    <t>border skirmish on Felmont 6</t>
  </si>
  <si>
    <t>minor flood on Nuwmont 17</t>
  </si>
  <si>
    <t>meteor shower on Eirmont 14</t>
  </si>
  <si>
    <t>market glut on Nuwmont 18</t>
  </si>
  <si>
    <t>minor rebellion on Kaldmont 26</t>
  </si>
  <si>
    <t>bandits on Flaurmont 1</t>
  </si>
  <si>
    <t>storm on Klarmont 4</t>
  </si>
  <si>
    <t>market glut on Sviftmont 8</t>
  </si>
  <si>
    <t>mine/gas explosion on Nuwmont 8</t>
  </si>
  <si>
    <t>Cultural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</si>
</sst>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BAEF-55AD-4D44-91C6-CE17F6FC8455}">
  <dimension ref="A1:P16"/>
  <sheetViews>
    <sheetView workbookViewId="0">
      <selection activeCell="C6" sqref="C6"/>
    </sheetView>
  </sheetViews>
  <sheetFormatPr defaultRowHeight="15" x14ac:dyDescent="0.25"/>
  <cols>
    <col min="1" max="1" width="15.5703125" bestFit="1" customWidth="1"/>
    <col min="2" max="2" width="17.28515625" bestFit="1" customWidth="1"/>
    <col min="3" max="3" width="17.28515625" customWidth="1"/>
    <col min="4" max="4" width="17.28515625" bestFit="1" customWidth="1"/>
    <col min="5" max="5" width="17.28515625" customWidth="1"/>
    <col min="6" max="6" width="17.28515625" bestFit="1" customWidth="1"/>
    <col min="7" max="7" width="17.28515625" customWidth="1"/>
    <col min="8" max="9" width="17.28515625" bestFit="1" customWidth="1"/>
    <col min="10" max="10" width="15.85546875" bestFit="1" customWidth="1"/>
    <col min="11" max="11" width="11.42578125" bestFit="1" customWidth="1"/>
    <col min="12" max="16" width="17.28515625" bestFit="1" customWidth="1"/>
  </cols>
  <sheetData>
    <row r="1" spans="1:16" x14ac:dyDescent="0.25">
      <c r="A1" s="2" t="s">
        <v>94</v>
      </c>
      <c r="B1" s="5" t="s">
        <v>93</v>
      </c>
      <c r="D1" s="2" t="s">
        <v>72</v>
      </c>
      <c r="E1" s="2" t="s">
        <v>73</v>
      </c>
      <c r="F1" s="2" t="s">
        <v>74</v>
      </c>
      <c r="G1" s="2" t="s">
        <v>75</v>
      </c>
      <c r="H1" s="5"/>
      <c r="I1" s="5"/>
      <c r="K1" s="5"/>
      <c r="L1" s="5"/>
      <c r="N1" s="5"/>
      <c r="O1" s="5"/>
      <c r="P1" s="2"/>
    </row>
    <row r="2" spans="1:16" x14ac:dyDescent="0.25">
      <c r="A2">
        <f ca="1">RANDBETWEEN(1,4)</f>
        <v>1</v>
      </c>
      <c r="B2" t="str" cm="1">
        <f t="array" aca="1" ref="B2" ca="1">IF($A$2&gt;=1, INDEX($A$13:$A$16, _xlfn.RANK.EQ(B13, $B$13:$B$16)+COUNTIF($B$13:B13,B13)-1, 1), "")</f>
        <v>Summer</v>
      </c>
      <c r="D2" t="str">
        <f ca="1">IF(COUNTIF($B2:$B5, "Spring")&gt;0, INDEX(EventList!$A$2:$A$57,MATCH(RANDBETWEEN(0,EventList!$C$58),EventList!$C$2:$C$57)), "")</f>
        <v/>
      </c>
      <c r="E2" t="str">
        <f ca="1">IF(COUNTIF($B2:$B5, "Summer")&gt;0, INDEX(EventList!$A$2:$A$57,MATCH(RANDBETWEEN(0,EventList!$C$58),EventList!$C$2:$C$57)), "")</f>
        <v>mine/gas explosion</v>
      </c>
      <c r="F2" t="str">
        <f ca="1">IF(COUNTIF($B2:$B5, "Fall")&gt;0, INDEX(EventList!$A$2:$A$57,MATCH(RANDBETWEEN(0,EventList!$C$58),EventList!$C$2:$C$57)), "")</f>
        <v/>
      </c>
      <c r="G2" t="str">
        <f ca="1">IF(COUNTIF($B2:$B5, "Winter")&gt;0, INDEX(EventList!$A$2:$A$57,MATCH(RANDBETWEEN(0,EventList!$C$58),EventList!$C$2:$C$57)), "")</f>
        <v/>
      </c>
    </row>
    <row r="3" spans="1:16" x14ac:dyDescent="0.25">
      <c r="B3" t="str" cm="1">
        <f t="array" aca="1" ref="B3" ca="1">IF($A$2&gt;=2, INDEX($A$13:$A$16, _xlfn.RANK.EQ(B14, $B$13:$B$16)+COUNTIF($B$13:B14,B14)-1, 1), "")</f>
        <v/>
      </c>
      <c r="C3" s="5" t="s">
        <v>76</v>
      </c>
      <c r="D3" t="str" cm="1">
        <f t="array" aca="1" ref="D3" ca="1">IF(D2 &lt;&gt; "", INDEX(D13:D15, RANDBETWEEN(1, COUNTA(D13:D15)),1), "")</f>
        <v/>
      </c>
      <c r="E3" t="str" cm="1">
        <f t="array" aca="1" ref="E3" ca="1">IF(E2 &lt;&gt; "", INDEX(G13:G15, RANDBETWEEN(1, COUNTA(G13:G15)),1), "")</f>
        <v>Fyrmont</v>
      </c>
      <c r="F3" t="str" cm="1">
        <f t="array" aca="1" ref="F3" ca="1">IF(F2 &lt;&gt; "", INDEX(J13:J15, RANDBETWEEN(1, COUNTA(J13:J15)),1), "")</f>
        <v/>
      </c>
      <c r="G3" t="str" cm="1">
        <f t="array" aca="1" ref="G3" ca="1">IF(G2 &lt;&gt; "", INDEX(M13:M15, RANDBETWEEN(1, COUNTA(M13:M15)),1), "")</f>
        <v/>
      </c>
    </row>
    <row r="4" spans="1:16" x14ac:dyDescent="0.25">
      <c r="B4" t="str" cm="1">
        <f t="array" aca="1" ref="B4" ca="1">IF($A$2&gt;=3, INDEX($A$13:$A$16, _xlfn.RANK.EQ(B15, $B$13:$B$16)+COUNTIF($B$13:B15,B15)-1, 1), "")</f>
        <v/>
      </c>
      <c r="C4" s="5" t="s">
        <v>46</v>
      </c>
      <c r="D4" t="str" cm="1">
        <f t="array" aca="1" ref="D4" ca="1">_xlfn.IFS(D3=D13,RANDBETWEEN(1,E13),D3=D14,RANDBETWEEN(1,E14),D3=D15,RANDBETWEEN(1,E15), D3="","")</f>
        <v/>
      </c>
      <c r="E4" cm="1">
        <f t="array" aca="1" ref="E4" ca="1">_xlfn.IFS(E3=G13,RANDBETWEEN(1,H13),E3=G14,RANDBETWEEN(1,H14),E3=G15,RANDBETWEEN(1,H15), E3="","")</f>
        <v>4</v>
      </c>
      <c r="F4" t="str" cm="1">
        <f t="array" aca="1" ref="F4" ca="1">_xlfn.IFS(F3=J13,RANDBETWEEN(1,K13),F3=J14,RANDBETWEEN(1,K14),F3=J15,RANDBETWEEN(1,K15), F3="","")</f>
        <v/>
      </c>
      <c r="G4" t="str" cm="1">
        <f t="array" aca="1" ref="G4" ca="1">_xlfn.IFS(G3=M13,RANDBETWEEN(1,N13),G3=M14,RANDBETWEEN(1,N14),G3=M15,RANDBETWEEN(1,N15), G3="","")</f>
        <v/>
      </c>
    </row>
    <row r="5" spans="1:16" x14ac:dyDescent="0.25">
      <c r="B5" t="str" cm="1">
        <f t="array" aca="1" ref="B5" ca="1">IF($A$2=4, INDEX($A$13:$A$16, _xlfn.RANK.EQ(B16, $B$13:$B$16)+COUNTIF($B$13:B16,B16)-1, 1), "")</f>
        <v/>
      </c>
      <c r="C5" s="5" t="s">
        <v>102</v>
      </c>
      <c r="D5" t="str">
        <f ca="1">IF(D2&lt;&gt;"", _xlfn.CONCAT(D2, " on ", D3, " ",D4), "No Events of Note")</f>
        <v>No Events of Note</v>
      </c>
      <c r="E5" t="str">
        <f t="shared" ref="E5:G5" ca="1" si="0">IF(E2&lt;&gt;"", _xlfn.CONCAT(E2, " on ", E3, " ",E4), "No Events of Note")</f>
        <v>mine/gas explosion on Fyrmont 4</v>
      </c>
      <c r="F5" t="str">
        <f t="shared" ca="1" si="0"/>
        <v>No Events of Note</v>
      </c>
      <c r="G5" t="str">
        <f t="shared" ca="1" si="0"/>
        <v>No Events of Note</v>
      </c>
    </row>
    <row r="12" spans="1:16" x14ac:dyDescent="0.25">
      <c r="A12" s="2" t="s">
        <v>96</v>
      </c>
      <c r="B12" s="5" t="s">
        <v>97</v>
      </c>
      <c r="D12" s="2" t="s">
        <v>98</v>
      </c>
      <c r="E12" s="5" t="s">
        <v>77</v>
      </c>
      <c r="G12" s="2" t="s">
        <v>99</v>
      </c>
      <c r="H12" s="5" t="s">
        <v>77</v>
      </c>
      <c r="J12" s="2" t="s">
        <v>100</v>
      </c>
      <c r="K12" s="5" t="s">
        <v>77</v>
      </c>
      <c r="M12" s="2" t="s">
        <v>101</v>
      </c>
      <c r="N12" s="5" t="s">
        <v>77</v>
      </c>
    </row>
    <row r="13" spans="1:16" x14ac:dyDescent="0.25">
      <c r="A13" t="s">
        <v>72</v>
      </c>
      <c r="B13">
        <f ca="1">RAND()</f>
        <v>0.50401090089399714</v>
      </c>
      <c r="D13" t="s">
        <v>78</v>
      </c>
      <c r="E13">
        <v>27</v>
      </c>
      <c r="G13" t="s">
        <v>81</v>
      </c>
      <c r="H13">
        <v>30</v>
      </c>
      <c r="J13" t="s">
        <v>84</v>
      </c>
      <c r="K13">
        <v>31</v>
      </c>
      <c r="M13" t="s">
        <v>87</v>
      </c>
      <c r="N13">
        <v>32</v>
      </c>
    </row>
    <row r="14" spans="1:16" x14ac:dyDescent="0.25">
      <c r="A14" t="s">
        <v>73</v>
      </c>
      <c r="B14">
        <f t="shared" ref="B14:B16" ca="1" si="1">RAND()</f>
        <v>0.59786614777380709</v>
      </c>
      <c r="D14" t="s">
        <v>79</v>
      </c>
      <c r="E14">
        <v>29</v>
      </c>
      <c r="G14" t="s">
        <v>82</v>
      </c>
      <c r="H14">
        <v>32</v>
      </c>
      <c r="J14" t="s">
        <v>85</v>
      </c>
      <c r="K14">
        <v>31</v>
      </c>
      <c r="M14" t="s">
        <v>88</v>
      </c>
      <c r="N14">
        <v>31</v>
      </c>
    </row>
    <row r="15" spans="1:16" x14ac:dyDescent="0.25">
      <c r="A15" t="s">
        <v>74</v>
      </c>
      <c r="B15">
        <f t="shared" ca="1" si="1"/>
        <v>6.9846824669603569E-2</v>
      </c>
      <c r="D15" t="s">
        <v>80</v>
      </c>
      <c r="E15">
        <v>31</v>
      </c>
      <c r="G15" t="s">
        <v>83</v>
      </c>
      <c r="H15">
        <v>29</v>
      </c>
      <c r="J15" t="s">
        <v>86</v>
      </c>
      <c r="K15">
        <v>29</v>
      </c>
      <c r="M15" t="s">
        <v>89</v>
      </c>
      <c r="N15">
        <v>28</v>
      </c>
    </row>
    <row r="16" spans="1:16" x14ac:dyDescent="0.25">
      <c r="A16" t="s">
        <v>75</v>
      </c>
      <c r="B16">
        <f t="shared" ca="1" si="1"/>
        <v>0.26792933562421539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96ED-ABE7-4651-8428-37B1D751BBE9}">
  <dimension ref="A1:C58"/>
  <sheetViews>
    <sheetView workbookViewId="0">
      <pane ySplit="1" topLeftCell="A32" activePane="bottomLeft" state="frozen"/>
      <selection pane="bottomLeft" activeCell="A54" sqref="A54"/>
    </sheetView>
  </sheetViews>
  <sheetFormatPr defaultRowHeight="15" x14ac:dyDescent="0.25"/>
  <cols>
    <col min="1" max="1" width="31.5703125" bestFit="1" customWidth="1"/>
    <col min="2" max="2" width="13.7109375" bestFit="1" customWidth="1"/>
    <col min="3" max="3" width="8.42578125" bestFit="1" customWidth="1"/>
  </cols>
  <sheetData>
    <row r="1" spans="1:3" x14ac:dyDescent="0.25">
      <c r="A1" s="1" t="s">
        <v>0</v>
      </c>
      <c r="B1" s="1" t="s">
        <v>71</v>
      </c>
      <c r="C1" s="1" t="s">
        <v>70</v>
      </c>
    </row>
    <row r="2" spans="1:3" x14ac:dyDescent="0.25">
      <c r="A2" t="s">
        <v>1</v>
      </c>
      <c r="B2">
        <v>30</v>
      </c>
      <c r="C2">
        <f>SUM(C1,B1)</f>
        <v>0</v>
      </c>
    </row>
    <row r="3" spans="1:3" x14ac:dyDescent="0.25">
      <c r="A3" t="s">
        <v>2</v>
      </c>
      <c r="B3">
        <v>10</v>
      </c>
      <c r="C3">
        <f t="shared" ref="C3:C58" si="0">SUM(C2,B2)</f>
        <v>30</v>
      </c>
    </row>
    <row r="4" spans="1:3" x14ac:dyDescent="0.25">
      <c r="A4" t="s">
        <v>3</v>
      </c>
      <c r="B4">
        <v>10</v>
      </c>
      <c r="C4">
        <f t="shared" si="0"/>
        <v>40</v>
      </c>
    </row>
    <row r="5" spans="1:3" x14ac:dyDescent="0.25">
      <c r="A5" t="s">
        <v>63</v>
      </c>
      <c r="B5">
        <v>5</v>
      </c>
      <c r="C5">
        <f t="shared" si="0"/>
        <v>50</v>
      </c>
    </row>
    <row r="6" spans="1:3" x14ac:dyDescent="0.25">
      <c r="A6" t="s">
        <v>64</v>
      </c>
      <c r="B6">
        <v>5</v>
      </c>
      <c r="C6">
        <f t="shared" si="0"/>
        <v>55</v>
      </c>
    </row>
    <row r="7" spans="1:3" x14ac:dyDescent="0.25">
      <c r="A7" t="s">
        <v>4</v>
      </c>
      <c r="B7">
        <v>50</v>
      </c>
      <c r="C7">
        <f t="shared" si="0"/>
        <v>60</v>
      </c>
    </row>
    <row r="8" spans="1:3" x14ac:dyDescent="0.25">
      <c r="A8" t="s">
        <v>5</v>
      </c>
      <c r="B8">
        <v>10</v>
      </c>
      <c r="C8">
        <f t="shared" si="0"/>
        <v>110</v>
      </c>
    </row>
    <row r="9" spans="1:3" x14ac:dyDescent="0.25">
      <c r="A9" t="s">
        <v>6</v>
      </c>
      <c r="B9">
        <v>50</v>
      </c>
      <c r="C9">
        <f t="shared" si="0"/>
        <v>120</v>
      </c>
    </row>
    <row r="10" spans="1:3" x14ac:dyDescent="0.25">
      <c r="A10" t="s">
        <v>7</v>
      </c>
      <c r="B10">
        <v>10</v>
      </c>
      <c r="C10">
        <f t="shared" si="0"/>
        <v>170</v>
      </c>
    </row>
    <row r="11" spans="1:3" x14ac:dyDescent="0.25">
      <c r="A11" t="s">
        <v>8</v>
      </c>
      <c r="B11">
        <v>15</v>
      </c>
      <c r="C11">
        <f t="shared" si="0"/>
        <v>180</v>
      </c>
    </row>
    <row r="12" spans="1:3" x14ac:dyDescent="0.25">
      <c r="A12" t="s">
        <v>9</v>
      </c>
      <c r="B12">
        <v>20</v>
      </c>
      <c r="C12">
        <f t="shared" si="0"/>
        <v>195</v>
      </c>
    </row>
    <row r="13" spans="1:3" x14ac:dyDescent="0.25">
      <c r="A13" t="s">
        <v>10</v>
      </c>
      <c r="B13">
        <v>25</v>
      </c>
      <c r="C13">
        <f t="shared" si="0"/>
        <v>215</v>
      </c>
    </row>
    <row r="14" spans="1:3" x14ac:dyDescent="0.25">
      <c r="A14" t="s">
        <v>11</v>
      </c>
      <c r="B14">
        <v>1</v>
      </c>
      <c r="C14">
        <f t="shared" si="0"/>
        <v>240</v>
      </c>
    </row>
    <row r="15" spans="1:3" x14ac:dyDescent="0.25">
      <c r="A15" t="s">
        <v>12</v>
      </c>
      <c r="B15">
        <v>20</v>
      </c>
      <c r="C15">
        <f t="shared" si="0"/>
        <v>241</v>
      </c>
    </row>
    <row r="16" spans="1:3" x14ac:dyDescent="0.25">
      <c r="A16" t="s">
        <v>66</v>
      </c>
      <c r="B16">
        <v>5</v>
      </c>
      <c r="C16">
        <f t="shared" si="0"/>
        <v>261</v>
      </c>
    </row>
    <row r="17" spans="1:3" x14ac:dyDescent="0.25">
      <c r="A17" t="s">
        <v>65</v>
      </c>
      <c r="B17">
        <v>5</v>
      </c>
      <c r="C17">
        <f t="shared" si="0"/>
        <v>266</v>
      </c>
    </row>
    <row r="18" spans="1:3" x14ac:dyDescent="0.25">
      <c r="A18" t="s">
        <v>67</v>
      </c>
      <c r="B18">
        <v>5</v>
      </c>
      <c r="C18">
        <f t="shared" si="0"/>
        <v>271</v>
      </c>
    </row>
    <row r="19" spans="1:3" x14ac:dyDescent="0.25">
      <c r="A19" t="s">
        <v>68</v>
      </c>
      <c r="B19">
        <v>5</v>
      </c>
      <c r="C19">
        <f t="shared" si="0"/>
        <v>276</v>
      </c>
    </row>
    <row r="20" spans="1:3" x14ac:dyDescent="0.25">
      <c r="A20" t="s">
        <v>69</v>
      </c>
      <c r="B20">
        <v>5</v>
      </c>
      <c r="C20">
        <f t="shared" si="0"/>
        <v>281</v>
      </c>
    </row>
    <row r="21" spans="1:3" x14ac:dyDescent="0.25">
      <c r="A21" t="s">
        <v>15</v>
      </c>
      <c r="B21">
        <v>10</v>
      </c>
      <c r="C21">
        <f t="shared" si="0"/>
        <v>286</v>
      </c>
    </row>
    <row r="22" spans="1:3" x14ac:dyDescent="0.25">
      <c r="A22" t="s">
        <v>16</v>
      </c>
      <c r="B22">
        <v>10</v>
      </c>
      <c r="C22">
        <f t="shared" si="0"/>
        <v>296</v>
      </c>
    </row>
    <row r="23" spans="1:3" x14ac:dyDescent="0.25">
      <c r="A23" t="s">
        <v>13</v>
      </c>
      <c r="B23">
        <v>10</v>
      </c>
      <c r="C23">
        <f t="shared" si="0"/>
        <v>306</v>
      </c>
    </row>
    <row r="24" spans="1:3" x14ac:dyDescent="0.25">
      <c r="A24" t="s">
        <v>14</v>
      </c>
      <c r="B24">
        <v>10</v>
      </c>
      <c r="C24">
        <f t="shared" si="0"/>
        <v>316</v>
      </c>
    </row>
    <row r="25" spans="1:3" x14ac:dyDescent="0.25">
      <c r="A25" t="s">
        <v>17</v>
      </c>
      <c r="B25">
        <v>5</v>
      </c>
      <c r="C25">
        <f t="shared" si="0"/>
        <v>326</v>
      </c>
    </row>
    <row r="26" spans="1:3" x14ac:dyDescent="0.25">
      <c r="A26" t="s">
        <v>18</v>
      </c>
      <c r="B26">
        <v>80</v>
      </c>
      <c r="C26">
        <f t="shared" si="0"/>
        <v>331</v>
      </c>
    </row>
    <row r="27" spans="1:3" x14ac:dyDescent="0.25">
      <c r="A27" t="s">
        <v>19</v>
      </c>
      <c r="B27">
        <v>25</v>
      </c>
      <c r="C27">
        <f t="shared" si="0"/>
        <v>411</v>
      </c>
    </row>
    <row r="28" spans="1:3" x14ac:dyDescent="0.25">
      <c r="A28" t="s">
        <v>20</v>
      </c>
      <c r="B28">
        <v>15</v>
      </c>
      <c r="C28">
        <f t="shared" si="0"/>
        <v>436</v>
      </c>
    </row>
    <row r="29" spans="1:3" x14ac:dyDescent="0.25">
      <c r="A29" t="s">
        <v>21</v>
      </c>
      <c r="B29">
        <v>15</v>
      </c>
      <c r="C29">
        <f t="shared" si="0"/>
        <v>451</v>
      </c>
    </row>
    <row r="30" spans="1:3" x14ac:dyDescent="0.25">
      <c r="A30" t="s">
        <v>22</v>
      </c>
      <c r="B30">
        <v>2</v>
      </c>
      <c r="C30">
        <f t="shared" si="0"/>
        <v>466</v>
      </c>
    </row>
    <row r="31" spans="1:3" x14ac:dyDescent="0.25">
      <c r="A31" t="s">
        <v>23</v>
      </c>
      <c r="B31">
        <v>25</v>
      </c>
      <c r="C31">
        <f t="shared" si="0"/>
        <v>468</v>
      </c>
    </row>
    <row r="32" spans="1:3" x14ac:dyDescent="0.25">
      <c r="A32" t="s">
        <v>24</v>
      </c>
      <c r="B32">
        <v>25</v>
      </c>
      <c r="C32">
        <f t="shared" si="0"/>
        <v>493</v>
      </c>
    </row>
    <row r="33" spans="1:3" x14ac:dyDescent="0.25">
      <c r="A33" t="s">
        <v>25</v>
      </c>
      <c r="B33">
        <v>10</v>
      </c>
      <c r="C33">
        <f t="shared" si="0"/>
        <v>518</v>
      </c>
    </row>
    <row r="34" spans="1:3" x14ac:dyDescent="0.25">
      <c r="A34" t="s">
        <v>26</v>
      </c>
      <c r="B34">
        <v>50</v>
      </c>
      <c r="C34">
        <f t="shared" si="0"/>
        <v>528</v>
      </c>
    </row>
    <row r="35" spans="1:3" x14ac:dyDescent="0.25">
      <c r="A35" t="s">
        <v>27</v>
      </c>
      <c r="B35">
        <v>20</v>
      </c>
      <c r="C35">
        <f t="shared" si="0"/>
        <v>578</v>
      </c>
    </row>
    <row r="36" spans="1:3" x14ac:dyDescent="0.25">
      <c r="A36" t="s">
        <v>28</v>
      </c>
      <c r="B36">
        <v>40</v>
      </c>
      <c r="C36">
        <f t="shared" si="0"/>
        <v>598</v>
      </c>
    </row>
    <row r="37" spans="1:3" x14ac:dyDescent="0.25">
      <c r="A37" t="s">
        <v>29</v>
      </c>
      <c r="B37">
        <v>10</v>
      </c>
      <c r="C37">
        <f t="shared" si="0"/>
        <v>638</v>
      </c>
    </row>
    <row r="38" spans="1:3" x14ac:dyDescent="0.25">
      <c r="A38" t="s">
        <v>95</v>
      </c>
      <c r="B38">
        <v>10</v>
      </c>
      <c r="C38">
        <f t="shared" si="0"/>
        <v>648</v>
      </c>
    </row>
    <row r="39" spans="1:3" x14ac:dyDescent="0.25">
      <c r="A39" t="s">
        <v>30</v>
      </c>
      <c r="B39">
        <v>10</v>
      </c>
      <c r="C39">
        <f t="shared" si="0"/>
        <v>658</v>
      </c>
    </row>
    <row r="40" spans="1:3" x14ac:dyDescent="0.25">
      <c r="A40" t="s">
        <v>31</v>
      </c>
      <c r="B40">
        <v>15</v>
      </c>
      <c r="C40">
        <f t="shared" si="0"/>
        <v>668</v>
      </c>
    </row>
    <row r="41" spans="1:3" x14ac:dyDescent="0.25">
      <c r="A41" t="s">
        <v>32</v>
      </c>
      <c r="B41">
        <v>30</v>
      </c>
      <c r="C41">
        <f t="shared" si="0"/>
        <v>683</v>
      </c>
    </row>
    <row r="42" spans="1:3" x14ac:dyDescent="0.25">
      <c r="A42" t="s">
        <v>33</v>
      </c>
      <c r="B42">
        <v>10</v>
      </c>
      <c r="C42">
        <f t="shared" si="0"/>
        <v>713</v>
      </c>
    </row>
    <row r="43" spans="1:3" x14ac:dyDescent="0.25">
      <c r="A43" t="s">
        <v>34</v>
      </c>
      <c r="B43">
        <v>10</v>
      </c>
      <c r="C43">
        <f t="shared" si="0"/>
        <v>723</v>
      </c>
    </row>
    <row r="44" spans="1:3" x14ac:dyDescent="0.25">
      <c r="A44" t="s">
        <v>35</v>
      </c>
      <c r="B44">
        <v>25</v>
      </c>
      <c r="C44">
        <f t="shared" si="0"/>
        <v>733</v>
      </c>
    </row>
    <row r="45" spans="1:3" x14ac:dyDescent="0.25">
      <c r="A45" t="s">
        <v>36</v>
      </c>
      <c r="B45">
        <v>10</v>
      </c>
      <c r="C45">
        <f t="shared" si="0"/>
        <v>758</v>
      </c>
    </row>
    <row r="46" spans="1:3" x14ac:dyDescent="0.25">
      <c r="A46" t="s">
        <v>37</v>
      </c>
      <c r="B46">
        <v>20</v>
      </c>
      <c r="C46">
        <f t="shared" si="0"/>
        <v>768</v>
      </c>
    </row>
    <row r="47" spans="1:3" x14ac:dyDescent="0.25">
      <c r="A47" t="s">
        <v>38</v>
      </c>
      <c r="B47">
        <v>60</v>
      </c>
      <c r="C47">
        <f t="shared" si="0"/>
        <v>788</v>
      </c>
    </row>
    <row r="48" spans="1:3" x14ac:dyDescent="0.25">
      <c r="A48" t="s">
        <v>39</v>
      </c>
      <c r="B48">
        <v>30</v>
      </c>
      <c r="C48">
        <f t="shared" si="0"/>
        <v>848</v>
      </c>
    </row>
    <row r="49" spans="1:3" x14ac:dyDescent="0.25">
      <c r="A49" t="s">
        <v>40</v>
      </c>
      <c r="B49">
        <v>25</v>
      </c>
      <c r="C49">
        <f t="shared" si="0"/>
        <v>878</v>
      </c>
    </row>
    <row r="50" spans="1:3" x14ac:dyDescent="0.25">
      <c r="A50" t="s">
        <v>41</v>
      </c>
      <c r="B50">
        <v>10</v>
      </c>
      <c r="C50">
        <f t="shared" si="0"/>
        <v>903</v>
      </c>
    </row>
    <row r="51" spans="1:3" x14ac:dyDescent="0.25">
      <c r="A51" t="s">
        <v>42</v>
      </c>
      <c r="B51">
        <v>75</v>
      </c>
      <c r="C51">
        <f t="shared" si="0"/>
        <v>913</v>
      </c>
    </row>
    <row r="52" spans="1:3" x14ac:dyDescent="0.25">
      <c r="A52" t="s">
        <v>43</v>
      </c>
      <c r="B52">
        <v>10</v>
      </c>
      <c r="C52">
        <f t="shared" si="0"/>
        <v>988</v>
      </c>
    </row>
    <row r="53" spans="1:3" x14ac:dyDescent="0.25">
      <c r="A53" t="s">
        <v>132</v>
      </c>
      <c r="B53">
        <v>10</v>
      </c>
      <c r="C53">
        <f t="shared" si="0"/>
        <v>998</v>
      </c>
    </row>
    <row r="54" spans="1:3" x14ac:dyDescent="0.25">
      <c r="A54" t="s">
        <v>44</v>
      </c>
      <c r="B54">
        <v>10</v>
      </c>
      <c r="C54">
        <f t="shared" si="0"/>
        <v>1008</v>
      </c>
    </row>
    <row r="55" spans="1:3" x14ac:dyDescent="0.25">
      <c r="A55" t="s">
        <v>60</v>
      </c>
      <c r="B55">
        <v>10</v>
      </c>
      <c r="C55">
        <f t="shared" si="0"/>
        <v>1018</v>
      </c>
    </row>
    <row r="56" spans="1:3" x14ac:dyDescent="0.25">
      <c r="A56" t="s">
        <v>61</v>
      </c>
      <c r="B56">
        <v>10</v>
      </c>
      <c r="C56">
        <f t="shared" si="0"/>
        <v>1028</v>
      </c>
    </row>
    <row r="57" spans="1:3" x14ac:dyDescent="0.25">
      <c r="A57" t="s">
        <v>62</v>
      </c>
      <c r="B57">
        <v>20</v>
      </c>
      <c r="C57">
        <f t="shared" si="0"/>
        <v>1038</v>
      </c>
    </row>
    <row r="58" spans="1:3" x14ac:dyDescent="0.25">
      <c r="C58">
        <f t="shared" si="0"/>
        <v>1058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A744-2007-4E69-BBBD-A44844126CA7}">
  <dimension ref="A1:M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15" x14ac:dyDescent="0.25"/>
  <cols>
    <col min="1" max="1" width="26.42578125" style="4" bestFit="1" customWidth="1"/>
    <col min="2" max="2" width="33" bestFit="1" customWidth="1"/>
    <col min="3" max="3" width="39.7109375" bestFit="1" customWidth="1"/>
    <col min="4" max="4" width="43" bestFit="1" customWidth="1"/>
    <col min="5" max="5" width="33.42578125" bestFit="1" customWidth="1"/>
    <col min="6" max="6" width="26.85546875" bestFit="1" customWidth="1"/>
    <col min="7" max="7" width="37.140625" bestFit="1" customWidth="1"/>
    <col min="8" max="8" width="30.5703125" bestFit="1" customWidth="1"/>
    <col min="9" max="9" width="27.140625" bestFit="1" customWidth="1"/>
    <col min="10" max="10" width="32" bestFit="1" customWidth="1"/>
    <col min="11" max="11" width="19.140625" bestFit="1" customWidth="1"/>
    <col min="12" max="12" width="27.7109375" bestFit="1" customWidth="1"/>
    <col min="13" max="13" width="32.5703125" bestFit="1" customWidth="1"/>
  </cols>
  <sheetData>
    <row r="1" spans="1:13" x14ac:dyDescent="0.25">
      <c r="A1" s="3" t="s">
        <v>45</v>
      </c>
      <c r="B1" s="2" t="s">
        <v>56</v>
      </c>
      <c r="C1" s="2" t="s">
        <v>57</v>
      </c>
      <c r="D1" s="2" t="s">
        <v>58</v>
      </c>
      <c r="E1" s="2" t="s">
        <v>59</v>
      </c>
      <c r="F1" s="2" t="s">
        <v>48</v>
      </c>
      <c r="G1" s="2" t="s">
        <v>53</v>
      </c>
      <c r="H1" s="2" t="s">
        <v>54</v>
      </c>
      <c r="I1" s="2" t="s">
        <v>55</v>
      </c>
      <c r="J1" s="2" t="s">
        <v>49</v>
      </c>
      <c r="K1" s="2" t="s">
        <v>50</v>
      </c>
      <c r="L1" s="2" t="s">
        <v>51</v>
      </c>
      <c r="M1" s="2" t="s">
        <v>52</v>
      </c>
    </row>
    <row r="2" spans="1:13" x14ac:dyDescent="0.25">
      <c r="A2" s="4" t="s">
        <v>47</v>
      </c>
      <c r="B2" t="s">
        <v>103</v>
      </c>
      <c r="C2" t="s">
        <v>104</v>
      </c>
      <c r="D2" t="s">
        <v>103</v>
      </c>
      <c r="E2" t="s">
        <v>103</v>
      </c>
      <c r="F2" t="s">
        <v>105</v>
      </c>
      <c r="G2" t="s">
        <v>103</v>
      </c>
      <c r="H2" t="s">
        <v>106</v>
      </c>
      <c r="I2" t="s">
        <v>103</v>
      </c>
      <c r="J2" t="s">
        <v>107</v>
      </c>
      <c r="K2" t="s">
        <v>103</v>
      </c>
      <c r="L2" t="s">
        <v>108</v>
      </c>
      <c r="M2" t="s">
        <v>103</v>
      </c>
    </row>
    <row r="3" spans="1:13" x14ac:dyDescent="0.25">
      <c r="A3" s="4" t="s">
        <v>90</v>
      </c>
      <c r="B3" t="s">
        <v>109</v>
      </c>
      <c r="C3" t="s">
        <v>110</v>
      </c>
      <c r="D3" t="s">
        <v>111</v>
      </c>
      <c r="E3" t="s">
        <v>112</v>
      </c>
      <c r="F3" t="s">
        <v>103</v>
      </c>
      <c r="G3" t="s">
        <v>103</v>
      </c>
      <c r="H3" t="s">
        <v>103</v>
      </c>
      <c r="I3" t="s">
        <v>120</v>
      </c>
      <c r="J3" t="s">
        <v>103</v>
      </c>
      <c r="K3" t="s">
        <v>103</v>
      </c>
      <c r="L3" t="s">
        <v>125</v>
      </c>
      <c r="M3" t="s">
        <v>126</v>
      </c>
    </row>
    <row r="4" spans="1:13" x14ac:dyDescent="0.25">
      <c r="A4" s="4" t="s">
        <v>91</v>
      </c>
      <c r="B4" t="s">
        <v>113</v>
      </c>
      <c r="C4" t="s">
        <v>114</v>
      </c>
      <c r="D4" t="s">
        <v>115</v>
      </c>
      <c r="E4" t="s">
        <v>116</v>
      </c>
      <c r="F4" t="s">
        <v>103</v>
      </c>
      <c r="G4" t="s">
        <v>121</v>
      </c>
      <c r="H4" t="s">
        <v>103</v>
      </c>
      <c r="I4" t="s">
        <v>103</v>
      </c>
      <c r="J4" t="s">
        <v>103</v>
      </c>
      <c r="K4" t="s">
        <v>103</v>
      </c>
      <c r="L4" t="s">
        <v>103</v>
      </c>
      <c r="M4" t="s">
        <v>127</v>
      </c>
    </row>
    <row r="5" spans="1:13" x14ac:dyDescent="0.25">
      <c r="A5" s="4" t="s">
        <v>92</v>
      </c>
      <c r="B5" t="s">
        <v>117</v>
      </c>
      <c r="C5" t="s">
        <v>103</v>
      </c>
      <c r="D5" t="s">
        <v>118</v>
      </c>
      <c r="E5" t="s">
        <v>119</v>
      </c>
      <c r="F5" t="s">
        <v>122</v>
      </c>
      <c r="G5" t="s">
        <v>123</v>
      </c>
      <c r="H5" t="s">
        <v>103</v>
      </c>
      <c r="I5" t="s">
        <v>124</v>
      </c>
      <c r="J5" t="s">
        <v>128</v>
      </c>
      <c r="K5" t="s">
        <v>129</v>
      </c>
      <c r="L5" t="s">
        <v>130</v>
      </c>
      <c r="M5" t="s">
        <v>131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Generator</vt:lpstr>
      <vt:lpstr>EventList</vt:lpstr>
      <vt:lpstr>DomainCalendar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Duncan</dc:creator>
  <cp:lastModifiedBy>Lance Duncan</cp:lastModifiedBy>
  <dcterms:created xsi:type="dcterms:W3CDTF">2023-12-12T01:22:36Z</dcterms:created>
  <dcterms:modified xsi:type="dcterms:W3CDTF">2023-12-12T05:57:51Z</dcterms:modified>
</cp:coreProperties>
</file>